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SPARKSHIELD ALL DETAILS\DAILY UPDATE EXCEL\"/>
    </mc:Choice>
  </mc:AlternateContent>
  <xr:revisionPtr revIDLastSave="0" documentId="8_{A4971112-883A-4147-B8F9-344716A727CD}" xr6:coauthVersionLast="47" xr6:coauthVersionMax="47" xr10:uidLastSave="{00000000-0000-0000-0000-000000000000}"/>
  <bookViews>
    <workbookView xWindow="-120" yWindow="-120" windowWidth="29040" windowHeight="15720" xr2:uid="{1CBD4921-1D19-446E-A9E0-DC95D53BF2E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18" i="1" l="1"/>
  <c r="AB17" i="1"/>
  <c r="AA17" i="1"/>
  <c r="Y17" i="1"/>
  <c r="Y16" i="1"/>
  <c r="AA16" i="1" s="1"/>
  <c r="AB16" i="1" s="1"/>
  <c r="Y15" i="1"/>
  <c r="AA15" i="1" s="1"/>
  <c r="AB15" i="1" s="1"/>
  <c r="Y14" i="1"/>
  <c r="Y13" i="1"/>
  <c r="Y12" i="1"/>
  <c r="AA12" i="1" s="1"/>
  <c r="Y11" i="1"/>
  <c r="AA11" i="1" s="1"/>
  <c r="AB11" i="1" s="1"/>
  <c r="Y10" i="1"/>
  <c r="Y9" i="1"/>
  <c r="Y8" i="1"/>
  <c r="Y7" i="1"/>
  <c r="AA6" i="1"/>
  <c r="AB6" i="1" s="1"/>
  <c r="Y6" i="1"/>
  <c r="Y5" i="1"/>
  <c r="Y4" i="1"/>
  <c r="Y3" i="1"/>
  <c r="AA3" i="1" s="1"/>
  <c r="AB3" i="1" s="1"/>
  <c r="Y2" i="1"/>
  <c r="AB14" i="1" l="1"/>
  <c r="AB2" i="1"/>
  <c r="AB9" i="1"/>
  <c r="AA13" i="1"/>
  <c r="AB13" i="1" s="1"/>
  <c r="AA9" i="1"/>
  <c r="AA4" i="1"/>
  <c r="AB4" i="1" s="1"/>
  <c r="AA7" i="1"/>
  <c r="AB7" i="1" s="1"/>
  <c r="AB12" i="1"/>
  <c r="AA2" i="1"/>
  <c r="AA10" i="1"/>
  <c r="AB10" i="1" s="1"/>
  <c r="AA5" i="1"/>
  <c r="AB5" i="1" s="1"/>
  <c r="AA8" i="1"/>
  <c r="AB8" i="1" s="1"/>
  <c r="AA14" i="1"/>
</calcChain>
</file>

<file path=xl/sharedStrings.xml><?xml version="1.0" encoding="utf-8"?>
<sst xmlns="http://schemas.openxmlformats.org/spreadsheetml/2006/main" count="251" uniqueCount="150">
  <si>
    <t>DATE</t>
  </si>
  <si>
    <t>broker_name</t>
  </si>
  <si>
    <t>policy_holder_name</t>
  </si>
  <si>
    <t>insurer</t>
  </si>
  <si>
    <t>policy_type</t>
  </si>
  <si>
    <t>vehicle_class</t>
  </si>
  <si>
    <t>vehicle_number</t>
  </si>
  <si>
    <t>vehicle_make</t>
  </si>
  <si>
    <t>vehicle_model</t>
  </si>
  <si>
    <t>year_of_manufacture</t>
  </si>
  <si>
    <t>vehicle_cc</t>
  </si>
  <si>
    <t>vehicle_gvw</t>
  </si>
  <si>
    <t>seating_capacity</t>
  </si>
  <si>
    <t>vehicle_fuel_type</t>
  </si>
  <si>
    <t>policy_number</t>
  </si>
  <si>
    <t>policy_valid_from</t>
  </si>
  <si>
    <t>policy_valid_till</t>
  </si>
  <si>
    <t>ncb</t>
  </si>
  <si>
    <t>total_idv</t>
  </si>
  <si>
    <t>total_od_premium_amount</t>
  </si>
  <si>
    <t>total_liability_premium_amount</t>
  </si>
  <si>
    <t>net_premium</t>
  </si>
  <si>
    <t>total_premium_amount</t>
  </si>
  <si>
    <t>Aayush NET%</t>
  </si>
  <si>
    <t>Aayush PO</t>
  </si>
  <si>
    <t xml:space="preserve">TDS % </t>
  </si>
  <si>
    <t>TDS Amt</t>
  </si>
  <si>
    <t>Net Aayush PO</t>
  </si>
  <si>
    <t>COMISSION RECEIVED YES / NO</t>
  </si>
  <si>
    <t>SPARKSHIELD INSURANCE BROKER PRIVATE LIMITED</t>
  </si>
  <si>
    <t>MR VITTAL BHAJANTRI</t>
  </si>
  <si>
    <t>Royal Sundaram General Insurance Company Limited</t>
  </si>
  <si>
    <t>LIABILITY</t>
  </si>
  <si>
    <t>GCV</t>
  </si>
  <si>
    <t>MH11AL0318</t>
  </si>
  <si>
    <t>TATA MOTORS LTD.</t>
  </si>
  <si>
    <t>LPT 1109 EX</t>
  </si>
  <si>
    <t>2008</t>
  </si>
  <si>
    <t>0</t>
  </si>
  <si>
    <t>11900</t>
  </si>
  <si>
    <t>2</t>
  </si>
  <si>
    <t>DIESEL</t>
  </si>
  <si>
    <t>VGT0593108000100</t>
  </si>
  <si>
    <t>MRS RENUKA SHANKAR MHALUNGE</t>
  </si>
  <si>
    <t>PACKAGE</t>
  </si>
  <si>
    <t>MH12QR7985</t>
  </si>
  <si>
    <t>BAJAJ AUTO LTD</t>
  </si>
  <si>
    <t>MAXIMA C CNG BSIV</t>
  </si>
  <si>
    <t>2018</t>
  </si>
  <si>
    <t>990</t>
  </si>
  <si>
    <t>CNG</t>
  </si>
  <si>
    <t>VGC1462133000100</t>
  </si>
  <si>
    <t>SPARKSHIELD INSURANCE BROKERS PRIVATE LIMITED</t>
  </si>
  <si>
    <t>JAYAWANT SAMRATA LAWATE</t>
  </si>
  <si>
    <t>Universal Sompo General Insurance Company Limited</t>
  </si>
  <si>
    <t>MH16AE5163</t>
  </si>
  <si>
    <t>TATA MOTORS LIMITED</t>
  </si>
  <si>
    <t>SFC 407</t>
  </si>
  <si>
    <t>2010</t>
  </si>
  <si>
    <t>2956</t>
  </si>
  <si>
    <t>6250</t>
  </si>
  <si>
    <t>3</t>
  </si>
  <si>
    <t>AVO/2317/12547287</t>
  </si>
  <si>
    <t>MR RAJU YADGUDI</t>
  </si>
  <si>
    <t>MISC</t>
  </si>
  <si>
    <t>MH09GU9608</t>
  </si>
  <si>
    <t>JOHN DEERE</t>
  </si>
  <si>
    <t>5405 GEARPRO TRACTOR</t>
  </si>
  <si>
    <t>2024</t>
  </si>
  <si>
    <t>VOC0682709000100</t>
  </si>
  <si>
    <t>SHAHANA ALIM QURESHI</t>
  </si>
  <si>
    <t>MH12RN7392</t>
  </si>
  <si>
    <t>EICHER MOTORS</t>
  </si>
  <si>
    <t>1080 F PRO</t>
  </si>
  <si>
    <t>2019</t>
  </si>
  <si>
    <t>3298</t>
  </si>
  <si>
    <t>8250</t>
  </si>
  <si>
    <t>AVO/2315/12547534</t>
  </si>
  <si>
    <t>MH12PQ5147</t>
  </si>
  <si>
    <t>1080 E PRO</t>
  </si>
  <si>
    <t>2017</t>
  </si>
  <si>
    <t>AVO/2315/12547471</t>
  </si>
  <si>
    <t>MR VISHAL DEVRAM DHUMAL</t>
  </si>
  <si>
    <t>HDFC ERGO General Insurance Company Limited</t>
  </si>
  <si>
    <t>MH12QG9797</t>
  </si>
  <si>
    <t>MAHINDRA</t>
  </si>
  <si>
    <t>BOLERO CAMPER</t>
  </si>
  <si>
    <t>2510</t>
  </si>
  <si>
    <t>4</t>
  </si>
  <si>
    <t>2315208016717100000</t>
  </si>
  <si>
    <t>MR JAYAWANTRAO HINDURAO</t>
  </si>
  <si>
    <t>PRIVATE_CAR</t>
  </si>
  <si>
    <t>MH50A5002</t>
  </si>
  <si>
    <t>BAJAJ/FORCE MOTORS</t>
  </si>
  <si>
    <t>TRAX CRUISER CLASSIC</t>
  </si>
  <si>
    <t>2013</t>
  </si>
  <si>
    <t>2596</t>
  </si>
  <si>
    <t>10</t>
  </si>
  <si>
    <t>VPT1050728000100</t>
  </si>
  <si>
    <t>MH12SK5533</t>
  </si>
  <si>
    <t>MAXIMA C CNG BSVI</t>
  </si>
  <si>
    <t>2020</t>
  </si>
  <si>
    <t>VGC1462132000100</t>
  </si>
  <si>
    <t>DNYANESHWAR PATIL</t>
  </si>
  <si>
    <t>MH45AF9725</t>
  </si>
  <si>
    <t>MAHINDRA &amp; MAHINDRA</t>
  </si>
  <si>
    <t>BOLERO MAXX HD 1.7 LX BS6.2</t>
  </si>
  <si>
    <t>2023</t>
  </si>
  <si>
    <t>2523</t>
  </si>
  <si>
    <t>3460</t>
  </si>
  <si>
    <t>AVO/2315/12548191</t>
  </si>
  <si>
    <t>MR SUSHIL SHRIDHAR SALUNKE</t>
  </si>
  <si>
    <t>MH19BG6106</t>
  </si>
  <si>
    <t>VST TILLERS TRACTORS LTD</t>
  </si>
  <si>
    <t>MITSHIBUSIHI SHAKTI VT 224 ID TRACTOR</t>
  </si>
  <si>
    <t>2014</t>
  </si>
  <si>
    <t>22</t>
  </si>
  <si>
    <t>1</t>
  </si>
  <si>
    <t>VOT0017562000100</t>
  </si>
  <si>
    <t>AJGOLKAR NACHIKET TUKARAM</t>
  </si>
  <si>
    <t>MH12LT4115</t>
  </si>
  <si>
    <t>10.59 E XP HSD RHD</t>
  </si>
  <si>
    <t>2015</t>
  </si>
  <si>
    <t>7200</t>
  </si>
  <si>
    <t>AVO/2315/12548383</t>
  </si>
  <si>
    <t>MR NIVRUTTI GANAPAT GARADE</t>
  </si>
  <si>
    <t>MH14JA0684</t>
  </si>
  <si>
    <t>MARUTI SUZUKI</t>
  </si>
  <si>
    <t>ALTO LXI CNG O BSIV</t>
  </si>
  <si>
    <t>998</t>
  </si>
  <si>
    <t>VPT1051239000100</t>
  </si>
  <si>
    <t>SHAIKH AMIR RAJASAB</t>
  </si>
  <si>
    <t>MH04GF8791</t>
  </si>
  <si>
    <t>10.59 E RHD</t>
  </si>
  <si>
    <t>AVO/2315/12549565</t>
  </si>
  <si>
    <t>RUTIK NITIN SARDE</t>
  </si>
  <si>
    <t>SBI General Insurance Company Limited</t>
  </si>
  <si>
    <t>MH12</t>
  </si>
  <si>
    <t>JEETO</t>
  </si>
  <si>
    <t>2025</t>
  </si>
  <si>
    <t>1605</t>
  </si>
  <si>
    <t>POCMVGC0100613471</t>
  </si>
  <si>
    <t>M/S RD TOURS AND TRAVELS</t>
  </si>
  <si>
    <t>PCV</t>
  </si>
  <si>
    <t>MH12UM7238</t>
  </si>
  <si>
    <t>WAGON R LXI 1.0 (O) CNG BS-VI</t>
  </si>
  <si>
    <t>2022</t>
  </si>
  <si>
    <t>5</t>
  </si>
  <si>
    <t>VVT0204229000100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</si>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</sst>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5" formatCode="_(* #,##0_);_(* \(#,##0\);_(* &quot;-&quot;??_);_(@_)"/>
    <numFmt numFmtId="166" formatCode="yyyy\-mm\-dd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1"/>
      <name val="Calibri"/>
      <family val="2"/>
    </font>
    <font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9">
    <xf numFmtId="0" fontId="0" fillId="0" borderId="0" xfId="0"/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top"/>
    </xf>
    <xf numFmtId="9" fontId="4" fillId="2" borderId="1" xfId="2" applyFont="1" applyFill="1" applyBorder="1" applyAlignment="1">
      <alignment horizontal="center" vertical="center"/>
    </xf>
    <xf numFmtId="1" fontId="4" fillId="2" borderId="1" xfId="1" applyNumberFormat="1" applyFont="1" applyFill="1" applyBorder="1" applyAlignment="1">
      <alignment horizontal="center" vertical="center"/>
    </xf>
    <xf numFmtId="0" fontId="4" fillId="2" borderId="1" xfId="1" applyNumberFormat="1" applyFont="1" applyFill="1" applyBorder="1" applyAlignment="1">
      <alignment horizontal="center" vertical="center"/>
    </xf>
    <xf numFmtId="165" fontId="4" fillId="2" borderId="1" xfId="1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14" fontId="0" fillId="0" borderId="2" xfId="0" applyNumberFormat="1" applyBorder="1" applyAlignment="1">
      <alignment horizontal="center"/>
    </xf>
    <xf numFmtId="0" fontId="0" fillId="0" borderId="2" xfId="0" applyBorder="1"/>
    <xf numFmtId="166" fontId="0" fillId="0" borderId="2" xfId="0" applyNumberFormat="1" applyBorder="1"/>
    <xf numFmtId="9" fontId="0" fillId="0" borderId="2" xfId="2" applyFont="1" applyBorder="1" applyAlignment="1">
      <alignment horizontal="center"/>
    </xf>
    <xf numFmtId="0" fontId="0" fillId="0" borderId="2" xfId="0" applyBorder="1" applyAlignment="1">
      <alignment horizontal="center"/>
    </xf>
    <xf numFmtId="9" fontId="6" fillId="0" borderId="2" xfId="0" applyNumberFormat="1" applyFont="1" applyBorder="1" applyAlignment="1">
      <alignment horizontal="center"/>
    </xf>
    <xf numFmtId="1" fontId="6" fillId="0" borderId="1" xfId="0" applyNumberFormat="1" applyFont="1" applyBorder="1" applyAlignment="1">
      <alignment horizontal="center"/>
    </xf>
    <xf numFmtId="9" fontId="2" fillId="0" borderId="2" xfId="2" applyFont="1" applyBorder="1" applyAlignment="1">
      <alignment horizontal="center"/>
    </xf>
    <xf numFmtId="0" fontId="2" fillId="0" borderId="3" xfId="0" applyFont="1" applyFill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4F8DC-C9AF-4307-8A1C-243615A45655}">
  <dimension ref="A1:AC18"/>
  <sheetViews>
    <sheetView tabSelected="1" topLeftCell="F1" workbookViewId="0">
      <selection activeCell="X30" sqref="X30"/>
    </sheetView>
  </sheetViews>
  <sheetFormatPr defaultRowHeight="15" x14ac:dyDescent="0.25"/>
  <cols>
    <col min="20" max="20" width="17.140625" customWidth="1"/>
    <col min="21" max="21" width="19.5703125" customWidth="1"/>
    <col min="22" max="22" width="17.28515625" customWidth="1"/>
    <col min="23" max="23" width="21.7109375" customWidth="1"/>
    <col min="24" max="24" width="31.85546875" customWidth="1"/>
    <col min="25" max="25" width="21.5703125" customWidth="1"/>
    <col min="26" max="26" width="27" customWidth="1"/>
    <col min="27" max="27" width="27.28515625" customWidth="1"/>
    <col min="28" max="28" width="18.85546875" customWidth="1"/>
  </cols>
  <sheetData>
    <row r="1" spans="1:29" s="9" customFormat="1" ht="15.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4" t="s">
        <v>23</v>
      </c>
      <c r="Y1" s="5" t="s">
        <v>24</v>
      </c>
      <c r="Z1" s="4" t="s">
        <v>25</v>
      </c>
      <c r="AA1" s="6" t="s">
        <v>26</v>
      </c>
      <c r="AB1" s="7" t="s">
        <v>27</v>
      </c>
      <c r="AC1" s="8" t="s">
        <v>28</v>
      </c>
    </row>
    <row r="2" spans="1:29" s="14" customFormat="1" ht="15.75" x14ac:dyDescent="0.25">
      <c r="A2" s="10">
        <v>46015</v>
      </c>
      <c r="B2" s="11" t="s">
        <v>29</v>
      </c>
      <c r="C2" s="11" t="s">
        <v>30</v>
      </c>
      <c r="D2" s="11" t="s">
        <v>31</v>
      </c>
      <c r="E2" s="11" t="s">
        <v>32</v>
      </c>
      <c r="F2" s="11" t="s">
        <v>33</v>
      </c>
      <c r="G2" s="11" t="s">
        <v>34</v>
      </c>
      <c r="H2" s="11" t="s">
        <v>35</v>
      </c>
      <c r="I2" s="11" t="s">
        <v>36</v>
      </c>
      <c r="J2" s="11" t="s">
        <v>37</v>
      </c>
      <c r="K2" s="11" t="s">
        <v>38</v>
      </c>
      <c r="L2" s="11" t="s">
        <v>39</v>
      </c>
      <c r="M2" s="11" t="s">
        <v>40</v>
      </c>
      <c r="N2" s="11" t="s">
        <v>41</v>
      </c>
      <c r="O2" s="11" t="s">
        <v>42</v>
      </c>
      <c r="P2" s="12">
        <v>46017</v>
      </c>
      <c r="Q2" s="12">
        <v>46381</v>
      </c>
      <c r="R2" s="11">
        <v>0</v>
      </c>
      <c r="S2" s="11">
        <v>0</v>
      </c>
      <c r="T2" s="11">
        <v>0</v>
      </c>
      <c r="U2" s="11">
        <v>27601</v>
      </c>
      <c r="V2" s="11">
        <v>27601</v>
      </c>
      <c r="W2" s="11">
        <v>29035</v>
      </c>
      <c r="X2" s="13">
        <v>0.46</v>
      </c>
      <c r="Y2" s="14">
        <f t="shared" ref="Y2:Y17" si="0">V2*X2</f>
        <v>12696.460000000001</v>
      </c>
      <c r="Z2" s="15">
        <v>0.02</v>
      </c>
      <c r="AA2" s="16">
        <f t="shared" ref="AA2:AA17" si="1">Z2*Y2</f>
        <v>253.92920000000004</v>
      </c>
      <c r="AB2" s="16">
        <f t="shared" ref="AB2:AB17" si="2">Y2-AA2</f>
        <v>12442.5308</v>
      </c>
    </row>
    <row r="3" spans="1:29" s="14" customFormat="1" ht="15.75" x14ac:dyDescent="0.25">
      <c r="A3" s="10">
        <v>46015</v>
      </c>
      <c r="B3" s="11" t="s">
        <v>29</v>
      </c>
      <c r="C3" s="11" t="s">
        <v>43</v>
      </c>
      <c r="D3" s="11" t="s">
        <v>31</v>
      </c>
      <c r="E3" s="11" t="s">
        <v>44</v>
      </c>
      <c r="F3" s="11" t="s">
        <v>33</v>
      </c>
      <c r="G3" s="11" t="s">
        <v>45</v>
      </c>
      <c r="H3" s="11" t="s">
        <v>46</v>
      </c>
      <c r="I3" s="11" t="s">
        <v>47</v>
      </c>
      <c r="J3" s="11" t="s">
        <v>48</v>
      </c>
      <c r="K3" s="11" t="s">
        <v>38</v>
      </c>
      <c r="L3" s="11" t="s">
        <v>49</v>
      </c>
      <c r="M3" s="11"/>
      <c r="N3" s="11" t="s">
        <v>50</v>
      </c>
      <c r="O3" s="11" t="s">
        <v>51</v>
      </c>
      <c r="P3" s="12">
        <v>46022</v>
      </c>
      <c r="Q3" s="12">
        <v>46386</v>
      </c>
      <c r="R3" s="11">
        <v>25</v>
      </c>
      <c r="S3" s="11">
        <v>105000</v>
      </c>
      <c r="T3" s="11">
        <v>238</v>
      </c>
      <c r="U3" s="11">
        <v>4652</v>
      </c>
      <c r="V3" s="11">
        <v>4890</v>
      </c>
      <c r="W3" s="11">
        <v>5186</v>
      </c>
      <c r="X3" s="13">
        <v>0.57999999999999996</v>
      </c>
      <c r="Y3" s="14">
        <f t="shared" si="0"/>
        <v>2836.2</v>
      </c>
      <c r="Z3" s="15">
        <v>0.02</v>
      </c>
      <c r="AA3" s="16">
        <f t="shared" si="1"/>
        <v>56.723999999999997</v>
      </c>
      <c r="AB3" s="16">
        <f t="shared" si="2"/>
        <v>2779.4759999999997</v>
      </c>
    </row>
    <row r="4" spans="1:29" s="14" customFormat="1" ht="15.75" x14ac:dyDescent="0.25">
      <c r="A4" s="10">
        <v>46015</v>
      </c>
      <c r="B4" s="11" t="s">
        <v>52</v>
      </c>
      <c r="C4" s="11" t="s">
        <v>53</v>
      </c>
      <c r="D4" s="11" t="s">
        <v>54</v>
      </c>
      <c r="E4" s="11" t="s">
        <v>32</v>
      </c>
      <c r="F4" s="11" t="s">
        <v>33</v>
      </c>
      <c r="G4" s="11" t="s">
        <v>55</v>
      </c>
      <c r="H4" s="11" t="s">
        <v>56</v>
      </c>
      <c r="I4" s="11" t="s">
        <v>57</v>
      </c>
      <c r="J4" s="11" t="s">
        <v>58</v>
      </c>
      <c r="K4" s="11" t="s">
        <v>59</v>
      </c>
      <c r="L4" s="11" t="s">
        <v>60</v>
      </c>
      <c r="M4" s="11" t="s">
        <v>61</v>
      </c>
      <c r="N4" s="11" t="s">
        <v>41</v>
      </c>
      <c r="O4" s="11" t="s">
        <v>62</v>
      </c>
      <c r="P4" s="12">
        <v>46015</v>
      </c>
      <c r="Q4" s="12">
        <v>46379</v>
      </c>
      <c r="R4" s="11">
        <v>0</v>
      </c>
      <c r="S4" s="11">
        <v>0</v>
      </c>
      <c r="T4" s="11">
        <v>0</v>
      </c>
      <c r="U4" s="11">
        <v>16424</v>
      </c>
      <c r="V4" s="11">
        <v>16424</v>
      </c>
      <c r="W4" s="11">
        <v>17294</v>
      </c>
      <c r="X4" s="13">
        <v>0.38</v>
      </c>
      <c r="Y4" s="14">
        <f t="shared" si="0"/>
        <v>6241.12</v>
      </c>
      <c r="Z4" s="15">
        <v>0.02</v>
      </c>
      <c r="AA4" s="16">
        <f t="shared" si="1"/>
        <v>124.8224</v>
      </c>
      <c r="AB4" s="16">
        <f t="shared" si="2"/>
        <v>6116.2975999999999</v>
      </c>
    </row>
    <row r="5" spans="1:29" s="14" customFormat="1" ht="15.75" x14ac:dyDescent="0.25">
      <c r="A5" s="10">
        <v>46015</v>
      </c>
      <c r="B5" s="11" t="s">
        <v>29</v>
      </c>
      <c r="C5" s="11" t="s">
        <v>63</v>
      </c>
      <c r="D5" s="11" t="s">
        <v>31</v>
      </c>
      <c r="E5" s="11" t="s">
        <v>44</v>
      </c>
      <c r="F5" s="11" t="s">
        <v>64</v>
      </c>
      <c r="G5" s="11" t="s">
        <v>65</v>
      </c>
      <c r="H5" s="11" t="s">
        <v>66</v>
      </c>
      <c r="I5" s="11" t="s">
        <v>67</v>
      </c>
      <c r="J5" s="11" t="s">
        <v>68</v>
      </c>
      <c r="K5" s="11" t="s">
        <v>38</v>
      </c>
      <c r="L5" s="11" t="s">
        <v>38</v>
      </c>
      <c r="M5" s="11"/>
      <c r="N5" s="11" t="s">
        <v>41</v>
      </c>
      <c r="O5" s="11" t="s">
        <v>69</v>
      </c>
      <c r="P5" s="12">
        <v>46017</v>
      </c>
      <c r="Q5" s="12">
        <v>46381</v>
      </c>
      <c r="R5" s="11">
        <v>0</v>
      </c>
      <c r="S5" s="11">
        <v>900000</v>
      </c>
      <c r="T5" s="11">
        <v>1847</v>
      </c>
      <c r="U5" s="11">
        <v>7632</v>
      </c>
      <c r="V5" s="11">
        <v>9479</v>
      </c>
      <c r="W5" s="11">
        <v>11185</v>
      </c>
      <c r="X5" s="17">
        <v>0.53</v>
      </c>
      <c r="Y5" s="14">
        <f t="shared" si="0"/>
        <v>5023.87</v>
      </c>
      <c r="Z5" s="15">
        <v>0.02</v>
      </c>
      <c r="AA5" s="16">
        <f t="shared" si="1"/>
        <v>100.4774</v>
      </c>
      <c r="AB5" s="16">
        <f t="shared" si="2"/>
        <v>4923.3926000000001</v>
      </c>
    </row>
    <row r="6" spans="1:29" s="14" customFormat="1" ht="15.75" x14ac:dyDescent="0.25">
      <c r="A6" s="10">
        <v>46015</v>
      </c>
      <c r="B6" s="11" t="s">
        <v>52</v>
      </c>
      <c r="C6" s="11" t="s">
        <v>70</v>
      </c>
      <c r="D6" s="11" t="s">
        <v>54</v>
      </c>
      <c r="E6" s="11" t="s">
        <v>44</v>
      </c>
      <c r="F6" s="11" t="s">
        <v>33</v>
      </c>
      <c r="G6" s="11" t="s">
        <v>71</v>
      </c>
      <c r="H6" s="11" t="s">
        <v>72</v>
      </c>
      <c r="I6" s="11" t="s">
        <v>73</v>
      </c>
      <c r="J6" s="11" t="s">
        <v>74</v>
      </c>
      <c r="K6" s="11" t="s">
        <v>75</v>
      </c>
      <c r="L6" s="11" t="s">
        <v>76</v>
      </c>
      <c r="M6" s="11" t="s">
        <v>61</v>
      </c>
      <c r="N6" s="11" t="s">
        <v>41</v>
      </c>
      <c r="O6" s="11" t="s">
        <v>77</v>
      </c>
      <c r="P6" s="12">
        <v>46015</v>
      </c>
      <c r="Q6" s="12">
        <v>46379</v>
      </c>
      <c r="R6" s="11">
        <v>20</v>
      </c>
      <c r="S6" s="11">
        <v>580000</v>
      </c>
      <c r="T6" s="11">
        <v>945</v>
      </c>
      <c r="U6" s="11">
        <v>27286</v>
      </c>
      <c r="V6" s="11">
        <v>28231</v>
      </c>
      <c r="W6" s="11">
        <v>29778</v>
      </c>
      <c r="X6" s="13">
        <v>0.38</v>
      </c>
      <c r="Y6" s="14">
        <f t="shared" si="0"/>
        <v>10727.78</v>
      </c>
      <c r="Z6" s="15">
        <v>0.02</v>
      </c>
      <c r="AA6" s="16">
        <f t="shared" si="1"/>
        <v>214.55560000000003</v>
      </c>
      <c r="AB6" s="16">
        <f t="shared" si="2"/>
        <v>10513.224400000001</v>
      </c>
    </row>
    <row r="7" spans="1:29" s="14" customFormat="1" ht="15.75" x14ac:dyDescent="0.25">
      <c r="A7" s="10">
        <v>46015</v>
      </c>
      <c r="B7" s="11" t="s">
        <v>52</v>
      </c>
      <c r="C7" s="11" t="s">
        <v>70</v>
      </c>
      <c r="D7" s="11" t="s">
        <v>54</v>
      </c>
      <c r="E7" s="11" t="s">
        <v>44</v>
      </c>
      <c r="F7" s="11" t="s">
        <v>33</v>
      </c>
      <c r="G7" s="11" t="s">
        <v>78</v>
      </c>
      <c r="H7" s="11" t="s">
        <v>72</v>
      </c>
      <c r="I7" s="11" t="s">
        <v>79</v>
      </c>
      <c r="J7" s="11" t="s">
        <v>80</v>
      </c>
      <c r="K7" s="11" t="s">
        <v>75</v>
      </c>
      <c r="L7" s="11" t="s">
        <v>76</v>
      </c>
      <c r="M7" s="11" t="s">
        <v>61</v>
      </c>
      <c r="N7" s="11" t="s">
        <v>41</v>
      </c>
      <c r="O7" s="11" t="s">
        <v>81</v>
      </c>
      <c r="P7" s="12">
        <v>46015</v>
      </c>
      <c r="Q7" s="12">
        <v>46379</v>
      </c>
      <c r="R7" s="11">
        <v>20</v>
      </c>
      <c r="S7" s="11">
        <v>580000</v>
      </c>
      <c r="T7" s="11">
        <v>967</v>
      </c>
      <c r="U7" s="11">
        <v>27286</v>
      </c>
      <c r="V7" s="11">
        <v>28253</v>
      </c>
      <c r="W7" s="11">
        <v>29804</v>
      </c>
      <c r="X7" s="13">
        <v>0.38</v>
      </c>
      <c r="Y7" s="14">
        <f t="shared" si="0"/>
        <v>10736.14</v>
      </c>
      <c r="Z7" s="15">
        <v>0.02</v>
      </c>
      <c r="AA7" s="16">
        <f t="shared" si="1"/>
        <v>214.72280000000001</v>
      </c>
      <c r="AB7" s="16">
        <f t="shared" si="2"/>
        <v>10521.4172</v>
      </c>
    </row>
    <row r="8" spans="1:29" s="14" customFormat="1" ht="15.75" x14ac:dyDescent="0.25">
      <c r="A8" s="10">
        <v>46015</v>
      </c>
      <c r="B8" s="11" t="s">
        <v>29</v>
      </c>
      <c r="C8" s="11" t="s">
        <v>82</v>
      </c>
      <c r="D8" s="11" t="s">
        <v>83</v>
      </c>
      <c r="E8" s="11" t="s">
        <v>44</v>
      </c>
      <c r="F8" s="11" t="s">
        <v>33</v>
      </c>
      <c r="G8" s="11" t="s">
        <v>84</v>
      </c>
      <c r="H8" s="11" t="s">
        <v>85</v>
      </c>
      <c r="I8" s="11" t="s">
        <v>86</v>
      </c>
      <c r="J8" s="11" t="s">
        <v>48</v>
      </c>
      <c r="K8" s="11" t="s">
        <v>87</v>
      </c>
      <c r="L8" s="11" t="s">
        <v>87</v>
      </c>
      <c r="M8" s="11" t="s">
        <v>88</v>
      </c>
      <c r="N8" s="11" t="s">
        <v>41</v>
      </c>
      <c r="O8" s="11" t="s">
        <v>89</v>
      </c>
      <c r="P8" s="12">
        <v>46015</v>
      </c>
      <c r="Q8" s="12">
        <v>46379</v>
      </c>
      <c r="R8" s="11">
        <v>20</v>
      </c>
      <c r="S8" s="11">
        <v>390000</v>
      </c>
      <c r="T8" s="11">
        <v>1463</v>
      </c>
      <c r="U8" s="11">
        <v>16474</v>
      </c>
      <c r="V8" s="11">
        <v>17937</v>
      </c>
      <c r="W8" s="11">
        <v>19079</v>
      </c>
      <c r="X8" s="13">
        <v>0.6</v>
      </c>
      <c r="Y8" s="14">
        <f t="shared" si="0"/>
        <v>10762.199999999999</v>
      </c>
      <c r="Z8" s="15">
        <v>0.02</v>
      </c>
      <c r="AA8" s="16">
        <f t="shared" si="1"/>
        <v>215.24399999999997</v>
      </c>
      <c r="AB8" s="16">
        <f t="shared" si="2"/>
        <v>10546.955999999998</v>
      </c>
    </row>
    <row r="9" spans="1:29" s="14" customFormat="1" ht="15.75" x14ac:dyDescent="0.25">
      <c r="A9" s="10">
        <v>46015</v>
      </c>
      <c r="B9" s="11" t="s">
        <v>29</v>
      </c>
      <c r="C9" s="11" t="s">
        <v>90</v>
      </c>
      <c r="D9" s="11" t="s">
        <v>31</v>
      </c>
      <c r="E9" s="11" t="s">
        <v>32</v>
      </c>
      <c r="F9" s="11" t="s">
        <v>91</v>
      </c>
      <c r="G9" s="11" t="s">
        <v>92</v>
      </c>
      <c r="H9" s="11" t="s">
        <v>93</v>
      </c>
      <c r="I9" s="11" t="s">
        <v>94</v>
      </c>
      <c r="J9" s="11" t="s">
        <v>95</v>
      </c>
      <c r="K9" s="11" t="s">
        <v>96</v>
      </c>
      <c r="L9" s="11" t="s">
        <v>38</v>
      </c>
      <c r="M9" s="11" t="s">
        <v>97</v>
      </c>
      <c r="N9" s="11" t="s">
        <v>41</v>
      </c>
      <c r="O9" s="11" t="s">
        <v>98</v>
      </c>
      <c r="P9" s="12">
        <v>46017</v>
      </c>
      <c r="Q9" s="12">
        <v>46381</v>
      </c>
      <c r="R9" s="11">
        <v>0</v>
      </c>
      <c r="S9" s="11">
        <v>0</v>
      </c>
      <c r="T9" s="11">
        <v>0</v>
      </c>
      <c r="U9" s="11">
        <v>8762</v>
      </c>
      <c r="V9" s="11">
        <v>8762</v>
      </c>
      <c r="W9" s="11">
        <v>10339</v>
      </c>
      <c r="X9" s="13">
        <v>0.37</v>
      </c>
      <c r="Y9" s="14">
        <f t="shared" si="0"/>
        <v>3241.94</v>
      </c>
      <c r="Z9" s="15">
        <v>0.02</v>
      </c>
      <c r="AA9" s="16">
        <f t="shared" si="1"/>
        <v>64.838800000000006</v>
      </c>
      <c r="AB9" s="16">
        <f t="shared" si="2"/>
        <v>3177.1012000000001</v>
      </c>
    </row>
    <row r="10" spans="1:29" s="14" customFormat="1" ht="15.75" x14ac:dyDescent="0.25">
      <c r="A10" s="10">
        <v>46015</v>
      </c>
      <c r="B10" s="11" t="s">
        <v>29</v>
      </c>
      <c r="C10" s="11" t="s">
        <v>43</v>
      </c>
      <c r="D10" s="11" t="s">
        <v>31</v>
      </c>
      <c r="E10" s="11" t="s">
        <v>44</v>
      </c>
      <c r="F10" s="11" t="s">
        <v>33</v>
      </c>
      <c r="G10" s="11" t="s">
        <v>99</v>
      </c>
      <c r="H10" s="11" t="s">
        <v>46</v>
      </c>
      <c r="I10" s="11" t="s">
        <v>100</v>
      </c>
      <c r="J10" s="11" t="s">
        <v>101</v>
      </c>
      <c r="K10" s="11" t="s">
        <v>38</v>
      </c>
      <c r="L10" s="11" t="s">
        <v>49</v>
      </c>
      <c r="M10" s="11"/>
      <c r="N10" s="11" t="s">
        <v>50</v>
      </c>
      <c r="O10" s="11" t="s">
        <v>102</v>
      </c>
      <c r="P10" s="12">
        <v>46017</v>
      </c>
      <c r="Q10" s="12">
        <v>46381</v>
      </c>
      <c r="R10" s="11">
        <v>35</v>
      </c>
      <c r="S10" s="11">
        <v>162270</v>
      </c>
      <c r="T10" s="11">
        <v>311</v>
      </c>
      <c r="U10" s="11">
        <v>4652</v>
      </c>
      <c r="V10" s="11">
        <v>4963</v>
      </c>
      <c r="W10" s="11">
        <v>5272</v>
      </c>
      <c r="X10" s="13">
        <v>0.57999999999999996</v>
      </c>
      <c r="Y10" s="14">
        <f t="shared" si="0"/>
        <v>2878.54</v>
      </c>
      <c r="Z10" s="15">
        <v>0.02</v>
      </c>
      <c r="AA10" s="16">
        <f t="shared" si="1"/>
        <v>57.570799999999998</v>
      </c>
      <c r="AB10" s="16">
        <f t="shared" si="2"/>
        <v>2820.9692</v>
      </c>
    </row>
    <row r="11" spans="1:29" s="14" customFormat="1" ht="15.75" x14ac:dyDescent="0.25">
      <c r="A11" s="10">
        <v>46015</v>
      </c>
      <c r="B11" s="11" t="s">
        <v>52</v>
      </c>
      <c r="C11" s="11" t="s">
        <v>103</v>
      </c>
      <c r="D11" s="11" t="s">
        <v>54</v>
      </c>
      <c r="E11" s="11" t="s">
        <v>44</v>
      </c>
      <c r="F11" s="11" t="s">
        <v>33</v>
      </c>
      <c r="G11" s="11" t="s">
        <v>104</v>
      </c>
      <c r="H11" s="11" t="s">
        <v>105</v>
      </c>
      <c r="I11" s="11" t="s">
        <v>106</v>
      </c>
      <c r="J11" s="11" t="s">
        <v>107</v>
      </c>
      <c r="K11" s="11" t="s">
        <v>108</v>
      </c>
      <c r="L11" s="11" t="s">
        <v>109</v>
      </c>
      <c r="M11" s="11" t="s">
        <v>61</v>
      </c>
      <c r="N11" s="11" t="s">
        <v>41</v>
      </c>
      <c r="O11" s="11" t="s">
        <v>110</v>
      </c>
      <c r="P11" s="12">
        <v>46035</v>
      </c>
      <c r="Q11" s="12">
        <v>46399</v>
      </c>
      <c r="R11" s="11">
        <v>25</v>
      </c>
      <c r="S11" s="11">
        <v>765000</v>
      </c>
      <c r="T11" s="11">
        <v>4581</v>
      </c>
      <c r="U11" s="11">
        <v>16149</v>
      </c>
      <c r="V11" s="11">
        <v>20730</v>
      </c>
      <c r="W11" s="11">
        <v>22375</v>
      </c>
      <c r="X11" s="13">
        <v>0.38</v>
      </c>
      <c r="Y11" s="14">
        <f t="shared" si="0"/>
        <v>7877.4000000000005</v>
      </c>
      <c r="Z11" s="15">
        <v>0.02</v>
      </c>
      <c r="AA11" s="16">
        <f t="shared" si="1"/>
        <v>157.548</v>
      </c>
      <c r="AB11" s="16">
        <f t="shared" si="2"/>
        <v>7719.8520000000008</v>
      </c>
    </row>
    <row r="12" spans="1:29" s="14" customFormat="1" ht="15.75" x14ac:dyDescent="0.25">
      <c r="A12" s="10">
        <v>46015</v>
      </c>
      <c r="B12" s="11" t="s">
        <v>29</v>
      </c>
      <c r="C12" s="11" t="s">
        <v>111</v>
      </c>
      <c r="D12" s="11" t="s">
        <v>31</v>
      </c>
      <c r="E12" s="11" t="s">
        <v>32</v>
      </c>
      <c r="F12" s="11" t="s">
        <v>64</v>
      </c>
      <c r="G12" s="11" t="s">
        <v>112</v>
      </c>
      <c r="H12" s="11" t="s">
        <v>113</v>
      </c>
      <c r="I12" s="11" t="s">
        <v>114</v>
      </c>
      <c r="J12" s="11" t="s">
        <v>115</v>
      </c>
      <c r="K12" s="11" t="s">
        <v>116</v>
      </c>
      <c r="L12" s="11" t="s">
        <v>38</v>
      </c>
      <c r="M12" s="11" t="s">
        <v>117</v>
      </c>
      <c r="N12" s="11" t="s">
        <v>41</v>
      </c>
      <c r="O12" s="11" t="s">
        <v>118</v>
      </c>
      <c r="P12" s="12">
        <v>46017</v>
      </c>
      <c r="Q12" s="12">
        <v>46381</v>
      </c>
      <c r="R12" s="11">
        <v>0</v>
      </c>
      <c r="S12" s="11">
        <v>0</v>
      </c>
      <c r="T12" s="11">
        <v>0</v>
      </c>
      <c r="U12" s="11">
        <v>7317</v>
      </c>
      <c r="V12" s="11">
        <v>7317</v>
      </c>
      <c r="W12" s="11">
        <v>8634</v>
      </c>
      <c r="X12" s="13">
        <v>0.53</v>
      </c>
      <c r="Y12" s="14">
        <f t="shared" si="0"/>
        <v>3878.01</v>
      </c>
      <c r="Z12" s="15">
        <v>0.02</v>
      </c>
      <c r="AA12" s="16">
        <f t="shared" si="1"/>
        <v>77.560200000000009</v>
      </c>
      <c r="AB12" s="16">
        <f t="shared" si="2"/>
        <v>3800.4498000000003</v>
      </c>
    </row>
    <row r="13" spans="1:29" s="14" customFormat="1" ht="15.75" x14ac:dyDescent="0.25">
      <c r="A13" s="10">
        <v>46015</v>
      </c>
      <c r="B13" s="11" t="s">
        <v>52</v>
      </c>
      <c r="C13" s="11" t="s">
        <v>119</v>
      </c>
      <c r="D13" s="11" t="s">
        <v>54</v>
      </c>
      <c r="E13" s="11" t="s">
        <v>44</v>
      </c>
      <c r="F13" s="11" t="s">
        <v>33</v>
      </c>
      <c r="G13" s="11" t="s">
        <v>120</v>
      </c>
      <c r="H13" s="11" t="s">
        <v>72</v>
      </c>
      <c r="I13" s="11" t="s">
        <v>121</v>
      </c>
      <c r="J13" s="11" t="s">
        <v>122</v>
      </c>
      <c r="K13" s="11" t="s">
        <v>75</v>
      </c>
      <c r="L13" s="11" t="s">
        <v>123</v>
      </c>
      <c r="M13" s="11" t="s">
        <v>61</v>
      </c>
      <c r="N13" s="11" t="s">
        <v>41</v>
      </c>
      <c r="O13" s="11" t="s">
        <v>124</v>
      </c>
      <c r="P13" s="12">
        <v>46015</v>
      </c>
      <c r="Q13" s="12">
        <v>46379</v>
      </c>
      <c r="R13" s="11">
        <v>0</v>
      </c>
      <c r="S13" s="11">
        <v>500480</v>
      </c>
      <c r="T13" s="11">
        <v>1021</v>
      </c>
      <c r="U13" s="11">
        <v>16324</v>
      </c>
      <c r="V13" s="11">
        <v>17345</v>
      </c>
      <c r="W13" s="11">
        <v>18381</v>
      </c>
      <c r="X13" s="13">
        <v>0.38</v>
      </c>
      <c r="Y13" s="14">
        <f t="shared" si="0"/>
        <v>6591.1</v>
      </c>
      <c r="Z13" s="15">
        <v>0.02</v>
      </c>
      <c r="AA13" s="16">
        <f t="shared" si="1"/>
        <v>131.822</v>
      </c>
      <c r="AB13" s="16">
        <f t="shared" si="2"/>
        <v>6459.2780000000002</v>
      </c>
    </row>
    <row r="14" spans="1:29" s="14" customFormat="1" ht="15.75" x14ac:dyDescent="0.25">
      <c r="A14" s="10">
        <v>46015</v>
      </c>
      <c r="B14" s="11" t="s">
        <v>29</v>
      </c>
      <c r="C14" s="11" t="s">
        <v>125</v>
      </c>
      <c r="D14" s="11" t="s">
        <v>31</v>
      </c>
      <c r="E14" s="11" t="s">
        <v>32</v>
      </c>
      <c r="F14" s="11" t="s">
        <v>91</v>
      </c>
      <c r="G14" s="11" t="s">
        <v>126</v>
      </c>
      <c r="H14" s="11" t="s">
        <v>127</v>
      </c>
      <c r="I14" s="11" t="s">
        <v>128</v>
      </c>
      <c r="J14" s="11" t="s">
        <v>74</v>
      </c>
      <c r="K14" s="11" t="s">
        <v>129</v>
      </c>
      <c r="L14" s="11" t="s">
        <v>38</v>
      </c>
      <c r="M14" s="11" t="s">
        <v>88</v>
      </c>
      <c r="N14" s="11" t="s">
        <v>50</v>
      </c>
      <c r="O14" s="11" t="s">
        <v>130</v>
      </c>
      <c r="P14" s="12">
        <v>46017</v>
      </c>
      <c r="Q14" s="12">
        <v>46381</v>
      </c>
      <c r="R14" s="11">
        <v>0</v>
      </c>
      <c r="S14" s="11">
        <v>0</v>
      </c>
      <c r="T14" s="11">
        <v>0</v>
      </c>
      <c r="U14" s="11">
        <v>2304</v>
      </c>
      <c r="V14" s="11">
        <v>2304</v>
      </c>
      <c r="W14" s="11">
        <v>2719</v>
      </c>
      <c r="X14" s="13">
        <v>0.3</v>
      </c>
      <c r="Y14" s="14">
        <f t="shared" si="0"/>
        <v>691.19999999999993</v>
      </c>
      <c r="Z14" s="15">
        <v>0.02</v>
      </c>
      <c r="AA14" s="16">
        <f t="shared" si="1"/>
        <v>13.823999999999998</v>
      </c>
      <c r="AB14" s="16">
        <f t="shared" si="2"/>
        <v>677.37599999999998</v>
      </c>
    </row>
    <row r="15" spans="1:29" s="14" customFormat="1" ht="15.75" x14ac:dyDescent="0.25">
      <c r="A15" s="10">
        <v>46015</v>
      </c>
      <c r="B15" s="11" t="s">
        <v>52</v>
      </c>
      <c r="C15" s="11" t="s">
        <v>131</v>
      </c>
      <c r="D15" s="11" t="s">
        <v>54</v>
      </c>
      <c r="E15" s="11" t="s">
        <v>44</v>
      </c>
      <c r="F15" s="11" t="s">
        <v>33</v>
      </c>
      <c r="G15" s="11" t="s">
        <v>132</v>
      </c>
      <c r="H15" s="11" t="s">
        <v>72</v>
      </c>
      <c r="I15" s="11" t="s">
        <v>133</v>
      </c>
      <c r="J15" s="11" t="s">
        <v>95</v>
      </c>
      <c r="K15" s="11" t="s">
        <v>75</v>
      </c>
      <c r="L15" s="11" t="s">
        <v>123</v>
      </c>
      <c r="M15" s="11" t="s">
        <v>61</v>
      </c>
      <c r="N15" s="11" t="s">
        <v>41</v>
      </c>
      <c r="O15" s="11" t="s">
        <v>134</v>
      </c>
      <c r="P15" s="12">
        <v>46018</v>
      </c>
      <c r="Q15" s="12">
        <v>46382</v>
      </c>
      <c r="R15" s="11">
        <v>25</v>
      </c>
      <c r="S15" s="11">
        <v>311100</v>
      </c>
      <c r="T15" s="11">
        <v>487</v>
      </c>
      <c r="U15" s="11">
        <v>16374</v>
      </c>
      <c r="V15" s="11">
        <v>16861</v>
      </c>
      <c r="W15" s="11">
        <v>17810</v>
      </c>
      <c r="X15" s="13">
        <v>0.38</v>
      </c>
      <c r="Y15" s="14">
        <f t="shared" si="0"/>
        <v>6407.18</v>
      </c>
      <c r="Z15" s="15">
        <v>0.02</v>
      </c>
      <c r="AA15" s="16">
        <f t="shared" si="1"/>
        <v>128.14360000000002</v>
      </c>
      <c r="AB15" s="16">
        <f t="shared" si="2"/>
        <v>6279.0364</v>
      </c>
    </row>
    <row r="16" spans="1:29" s="14" customFormat="1" ht="15.75" x14ac:dyDescent="0.25">
      <c r="A16" s="10">
        <v>46015</v>
      </c>
      <c r="B16" s="11" t="s">
        <v>29</v>
      </c>
      <c r="C16" s="11" t="s">
        <v>135</v>
      </c>
      <c r="D16" s="11" t="s">
        <v>136</v>
      </c>
      <c r="E16" s="11" t="s">
        <v>44</v>
      </c>
      <c r="F16" s="11" t="s">
        <v>33</v>
      </c>
      <c r="G16" s="11" t="s">
        <v>137</v>
      </c>
      <c r="H16" s="11" t="s">
        <v>105</v>
      </c>
      <c r="I16" s="11" t="s">
        <v>138</v>
      </c>
      <c r="J16" s="11" t="s">
        <v>139</v>
      </c>
      <c r="K16" s="11" t="s">
        <v>38</v>
      </c>
      <c r="L16" s="11" t="s">
        <v>140</v>
      </c>
      <c r="M16" s="11" t="s">
        <v>40</v>
      </c>
      <c r="N16" s="11" t="s">
        <v>41</v>
      </c>
      <c r="O16" s="11" t="s">
        <v>141</v>
      </c>
      <c r="P16" s="12">
        <v>46015</v>
      </c>
      <c r="Q16" s="12">
        <v>46379</v>
      </c>
      <c r="R16" s="11">
        <v>0</v>
      </c>
      <c r="S16" s="11">
        <v>490547</v>
      </c>
      <c r="T16" s="11">
        <v>3943</v>
      </c>
      <c r="U16" s="11">
        <v>16474</v>
      </c>
      <c r="V16" s="11">
        <v>20417</v>
      </c>
      <c r="W16" s="11">
        <v>22006</v>
      </c>
      <c r="X16" s="13">
        <v>0.68</v>
      </c>
      <c r="Y16" s="14">
        <f t="shared" si="0"/>
        <v>13883.560000000001</v>
      </c>
      <c r="Z16" s="15">
        <v>0.02</v>
      </c>
      <c r="AA16" s="16">
        <f t="shared" si="1"/>
        <v>277.67120000000006</v>
      </c>
      <c r="AB16" s="16">
        <f t="shared" si="2"/>
        <v>13605.888800000001</v>
      </c>
    </row>
    <row r="17" spans="1:28" s="14" customFormat="1" ht="15.75" x14ac:dyDescent="0.25">
      <c r="A17" s="10">
        <v>46015</v>
      </c>
      <c r="B17" s="11" t="s">
        <v>29</v>
      </c>
      <c r="C17" s="11" t="s">
        <v>142</v>
      </c>
      <c r="D17" s="11" t="s">
        <v>31</v>
      </c>
      <c r="E17" s="11" t="s">
        <v>32</v>
      </c>
      <c r="F17" s="11" t="s">
        <v>143</v>
      </c>
      <c r="G17" s="11" t="s">
        <v>144</v>
      </c>
      <c r="H17" s="11" t="s">
        <v>127</v>
      </c>
      <c r="I17" s="11" t="s">
        <v>145</v>
      </c>
      <c r="J17" s="11" t="s">
        <v>146</v>
      </c>
      <c r="K17" s="11" t="s">
        <v>129</v>
      </c>
      <c r="L17" s="11" t="s">
        <v>38</v>
      </c>
      <c r="M17" s="11" t="s">
        <v>147</v>
      </c>
      <c r="N17" s="11" t="s">
        <v>50</v>
      </c>
      <c r="O17" s="11" t="s">
        <v>148</v>
      </c>
      <c r="P17" s="12">
        <v>46018</v>
      </c>
      <c r="Q17" s="12">
        <v>46382</v>
      </c>
      <c r="R17" s="11">
        <v>0</v>
      </c>
      <c r="S17" s="11">
        <v>0</v>
      </c>
      <c r="T17" s="11">
        <v>0</v>
      </c>
      <c r="U17" s="11">
        <v>10798</v>
      </c>
      <c r="V17" s="11">
        <v>10798</v>
      </c>
      <c r="W17" s="11">
        <v>12742</v>
      </c>
      <c r="X17" s="13">
        <v>0.47</v>
      </c>
      <c r="Y17" s="14">
        <f t="shared" si="0"/>
        <v>5075.0599999999995</v>
      </c>
      <c r="Z17" s="15">
        <v>0.02</v>
      </c>
      <c r="AA17" s="16">
        <f t="shared" si="1"/>
        <v>101.5012</v>
      </c>
      <c r="AB17" s="16">
        <f t="shared" si="2"/>
        <v>4973.5587999999998</v>
      </c>
    </row>
    <row r="18" spans="1:28" x14ac:dyDescent="0.25">
      <c r="X18" t="s">
        <v>149</v>
      </c>
      <c r="Y18" s="18">
        <f>SUM(Y2:Y17)</f>
        <v>109547.75999999998</v>
      </c>
    </row>
  </sheetData>
  <conditionalFormatting sqref="C1">
    <cfRule type="duplicateValues" dxfId="3" priority="2"/>
  </conditionalFormatting>
  <conditionalFormatting sqref="G1:G17">
    <cfRule type="duplicateValues" dxfId="2" priority="4"/>
  </conditionalFormatting>
  <conditionalFormatting sqref="G1">
    <cfRule type="duplicateValues" dxfId="1" priority="1"/>
    <cfRule type="duplicateValues" dxfId="0" priority="3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2025-12-26T04:55:07Z</dcterms:created>
  <dcterms:modified xsi:type="dcterms:W3CDTF">2025-12-26T04:56:09Z</dcterms:modified>
</cp:coreProperties>
</file>